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verything\WQ Manual\2017 WQ Manual\"/>
    </mc:Choice>
  </mc:AlternateContent>
  <bookViews>
    <workbookView xWindow="120" yWindow="-90" windowWidth="15135" windowHeight="9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Sheet1!$A$1:$N$24</definedName>
  </definedNames>
  <calcPr calcId="152511"/>
</workbook>
</file>

<file path=xl/calcChain.xml><?xml version="1.0" encoding="utf-8"?>
<calcChain xmlns="http://schemas.openxmlformats.org/spreadsheetml/2006/main">
  <c r="C27" i="1" l="1"/>
  <c r="C25" i="1"/>
  <c r="C26" i="1" s="1"/>
  <c r="C28" i="1" s="1"/>
  <c r="D21" i="2"/>
  <c r="D22" i="2" s="1"/>
  <c r="C29" i="1" l="1"/>
</calcChain>
</file>

<file path=xl/comments1.xml><?xml version="1.0" encoding="utf-8"?>
<comments xmlns="http://schemas.openxmlformats.org/spreadsheetml/2006/main">
  <authors>
    <author>Mecklenburg County</author>
  </authors>
  <commentList>
    <comment ref="C21" authorId="0" shapeId="0">
      <text>
        <r>
          <rPr>
            <b/>
            <sz val="8"/>
            <color indexed="81"/>
            <rFont val="Tahoma"/>
            <family val="2"/>
          </rPr>
          <t>More than 1" requires lower "n" value.  Sheet flow is less than 1" deep.</t>
        </r>
        <r>
          <rPr>
            <sz val="8"/>
            <color indexed="81"/>
            <rFont val="Tahoma"/>
          </rPr>
          <t xml:space="preserve">
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</rPr>
          <t>Sheet Flow is 1" or Less in Depth. If greater, use smaller "n".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<sst xmlns="http://schemas.openxmlformats.org/spreadsheetml/2006/main" count="67" uniqueCount="63">
  <si>
    <r>
      <t xml:space="preserve">Where </t>
    </r>
    <r>
      <rPr>
        <sz val="12"/>
        <rFont val="Arial"/>
        <family val="2"/>
      </rPr>
      <t>q</t>
    </r>
    <r>
      <rPr>
        <sz val="8"/>
        <rFont val="Arial"/>
        <family val="2"/>
      </rPr>
      <t xml:space="preserve">w = </t>
    </r>
    <r>
      <rPr>
        <sz val="10"/>
        <rFont val="Arial"/>
        <family val="2"/>
      </rPr>
      <t>Flow Rate per Foot of Width</t>
    </r>
  </si>
  <si>
    <r>
      <t>q</t>
    </r>
    <r>
      <rPr>
        <b/>
        <sz val="8"/>
        <rFont val="Arial"/>
        <family val="2"/>
      </rPr>
      <t xml:space="preserve">w </t>
    </r>
    <r>
      <rPr>
        <b/>
        <sz val="12"/>
        <rFont val="Arial"/>
        <family val="2"/>
      </rPr>
      <t>= d</t>
    </r>
    <r>
      <rPr>
        <b/>
        <sz val="8"/>
        <rFont val="Arial"/>
        <family val="2"/>
      </rPr>
      <t>f</t>
    </r>
    <r>
      <rPr>
        <b/>
        <sz val="12"/>
        <rFont val="Arial"/>
        <family val="2"/>
      </rPr>
      <t>V</t>
    </r>
  </si>
  <si>
    <r>
      <t xml:space="preserve">           d</t>
    </r>
    <r>
      <rPr>
        <sz val="8"/>
        <rFont val="Arial"/>
        <family val="2"/>
      </rPr>
      <t>f =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Flow Depth in Feet</t>
    </r>
  </si>
  <si>
    <t>Input Data:</t>
  </si>
  <si>
    <t>Slope =</t>
  </si>
  <si>
    <t>Ft./Ft.</t>
  </si>
  <si>
    <t>CFS/Ft.</t>
  </si>
  <si>
    <t>V =</t>
  </si>
  <si>
    <t>fps</t>
  </si>
  <si>
    <t>1.49  x  df</t>
  </si>
  <si>
    <r>
      <t>q</t>
    </r>
    <r>
      <rPr>
        <b/>
        <sz val="8"/>
        <rFont val="Arial"/>
        <family val="2"/>
      </rPr>
      <t>w</t>
    </r>
    <r>
      <rPr>
        <b/>
        <sz val="10"/>
        <rFont val="Arial"/>
        <family val="2"/>
      </rPr>
      <t xml:space="preserve"> = </t>
    </r>
  </si>
  <si>
    <r>
      <t xml:space="preserve"> (R^</t>
    </r>
    <r>
      <rPr>
        <b/>
        <sz val="8"/>
        <rFont val="Arial"/>
        <family val="2"/>
      </rPr>
      <t>2/3</t>
    </r>
    <r>
      <rPr>
        <b/>
        <sz val="10"/>
        <rFont val="Arial"/>
        <family val="2"/>
      </rPr>
      <t xml:space="preserve"> x S^</t>
    </r>
    <r>
      <rPr>
        <b/>
        <sz val="8"/>
        <rFont val="Arial"/>
        <family val="2"/>
      </rPr>
      <t>0.50</t>
    </r>
    <r>
      <rPr>
        <b/>
        <sz val="10"/>
        <rFont val="Arial"/>
        <family val="2"/>
      </rPr>
      <t>)</t>
    </r>
  </si>
  <si>
    <r>
      <t>d</t>
    </r>
    <r>
      <rPr>
        <b/>
        <sz val="8"/>
        <rFont val="Arial"/>
        <family val="2"/>
      </rPr>
      <t>f</t>
    </r>
    <r>
      <rPr>
        <b/>
        <sz val="10"/>
        <rFont val="Arial"/>
        <family val="2"/>
      </rPr>
      <t xml:space="preserve"> =</t>
    </r>
  </si>
  <si>
    <t xml:space="preserve"> </t>
  </si>
  <si>
    <r>
      <t>q</t>
    </r>
    <r>
      <rPr>
        <b/>
        <sz val="8"/>
        <rFont val="Arial"/>
        <family val="2"/>
      </rPr>
      <t>w=</t>
    </r>
  </si>
  <si>
    <t>Ft.</t>
  </si>
  <si>
    <t>Manning's Equation:</t>
  </si>
  <si>
    <t>n</t>
  </si>
  <si>
    <r>
      <t xml:space="preserve">R = </t>
    </r>
    <r>
      <rPr>
        <b/>
        <sz val="12"/>
        <rFont val="Arial"/>
        <family val="2"/>
      </rPr>
      <t>d</t>
    </r>
    <r>
      <rPr>
        <b/>
        <sz val="8"/>
        <rFont val="Arial"/>
        <family val="2"/>
      </rPr>
      <t xml:space="preserve">f </t>
    </r>
    <r>
      <rPr>
        <b/>
        <sz val="10"/>
        <rFont val="Arial"/>
        <family val="2"/>
      </rPr>
      <t xml:space="preserve">* </t>
    </r>
    <r>
      <rPr>
        <b/>
        <sz val="12"/>
        <rFont val="Arial"/>
        <family val="2"/>
      </rPr>
      <t>S</t>
    </r>
    <r>
      <rPr>
        <b/>
        <sz val="8"/>
        <rFont val="Arial"/>
        <family val="2"/>
      </rPr>
      <t xml:space="preserve">s </t>
    </r>
    <r>
      <rPr>
        <b/>
        <sz val="10"/>
        <rFont val="Arial"/>
        <family val="2"/>
      </rPr>
      <t xml:space="preserve">/ </t>
    </r>
    <r>
      <rPr>
        <b/>
        <sz val="12"/>
        <rFont val="Arial"/>
        <family val="2"/>
      </rPr>
      <t>S</t>
    </r>
    <r>
      <rPr>
        <b/>
        <sz val="8"/>
        <rFont val="Arial"/>
        <family val="2"/>
      </rPr>
      <t>s</t>
    </r>
    <r>
      <rPr>
        <b/>
        <sz val="10"/>
        <rFont val="Arial"/>
        <family val="2"/>
      </rPr>
      <t>+2</t>
    </r>
    <r>
      <rPr>
        <b/>
        <sz val="12"/>
        <rFont val="Arial"/>
        <family val="2"/>
      </rPr>
      <t>d</t>
    </r>
    <r>
      <rPr>
        <b/>
        <sz val="8"/>
        <rFont val="Arial"/>
        <family val="2"/>
      </rPr>
      <t>f</t>
    </r>
  </si>
  <si>
    <r>
      <t xml:space="preserve">V = </t>
    </r>
    <r>
      <rPr>
        <b/>
        <sz val="12"/>
        <rFont val="Arial"/>
        <family val="2"/>
      </rPr>
      <t>q</t>
    </r>
    <r>
      <rPr>
        <b/>
        <sz val="8"/>
        <rFont val="Arial"/>
        <family val="2"/>
      </rPr>
      <t>w</t>
    </r>
    <r>
      <rPr>
        <b/>
        <sz val="10"/>
        <rFont val="Arial"/>
        <family val="2"/>
      </rPr>
      <t>/</t>
    </r>
    <r>
      <rPr>
        <b/>
        <sz val="12"/>
        <rFont val="Arial"/>
        <family val="2"/>
      </rPr>
      <t>d</t>
    </r>
    <r>
      <rPr>
        <b/>
        <sz val="8"/>
        <rFont val="Arial"/>
        <family val="2"/>
      </rPr>
      <t>f</t>
    </r>
  </si>
  <si>
    <t>"Post Development BMP Design Aid Manual"</t>
  </si>
  <si>
    <t>Pages 69 - 70</t>
  </si>
  <si>
    <t>Source:    SCDHEC - OCRM</t>
  </si>
  <si>
    <t xml:space="preserve">Tt =  </t>
  </si>
  <si>
    <r>
      <t>0.007(nL)^</t>
    </r>
    <r>
      <rPr>
        <b/>
        <u/>
        <vertAlign val="superscript"/>
        <sz val="10"/>
        <rFont val="Arial"/>
        <family val="2"/>
      </rPr>
      <t>0.80</t>
    </r>
  </si>
  <si>
    <r>
      <t>(P)</t>
    </r>
    <r>
      <rPr>
        <b/>
        <vertAlign val="superscript"/>
        <sz val="10"/>
        <rFont val="Arial"/>
        <family val="2"/>
      </rPr>
      <t>^0.5</t>
    </r>
    <r>
      <rPr>
        <b/>
        <sz val="10"/>
        <rFont val="Arial"/>
        <family val="2"/>
      </rPr>
      <t xml:space="preserve"> S^</t>
    </r>
    <r>
      <rPr>
        <b/>
        <vertAlign val="superscript"/>
        <sz val="10"/>
        <rFont val="Arial"/>
        <family val="2"/>
      </rPr>
      <t>0.4</t>
    </r>
  </si>
  <si>
    <t>n=</t>
  </si>
  <si>
    <t>L=</t>
  </si>
  <si>
    <t>P=</t>
  </si>
  <si>
    <t>S=</t>
  </si>
  <si>
    <t xml:space="preserve">Tt= </t>
  </si>
  <si>
    <t>Minutes</t>
  </si>
  <si>
    <t>Tt =</t>
  </si>
  <si>
    <t>f.p.s.</t>
  </si>
  <si>
    <t>2 Yr-24 Hr. Storm</t>
  </si>
  <si>
    <t>Feet of Sheet Flow</t>
  </si>
  <si>
    <t>Manning's Value</t>
  </si>
  <si>
    <t>Slope (Ft./Ft.)</t>
  </si>
  <si>
    <t>TR-55 Sheet Flow</t>
  </si>
  <si>
    <t>Min. Width =</t>
  </si>
  <si>
    <t>Ft. of Slope</t>
  </si>
  <si>
    <t>Q=</t>
  </si>
  <si>
    <t>CFS</t>
  </si>
  <si>
    <t>Minutes of contact</t>
  </si>
  <si>
    <t xml:space="preserve"> L =</t>
  </si>
  <si>
    <t>Min. 50 Ft.</t>
  </si>
  <si>
    <t>n = 0.40</t>
  </si>
  <si>
    <t>Light Underbrush</t>
  </si>
  <si>
    <r>
      <t>S</t>
    </r>
    <r>
      <rPr>
        <b/>
        <sz val="8"/>
        <rFont val="Arial"/>
        <family val="2"/>
      </rPr>
      <t>s</t>
    </r>
    <r>
      <rPr>
        <b/>
        <sz val="10"/>
        <rFont val="Arial"/>
        <family val="2"/>
      </rPr>
      <t xml:space="preserve"> = 0.67 inches, 0.0558Feet</t>
    </r>
  </si>
  <si>
    <t>Ss = spacing of grass media</t>
  </si>
  <si>
    <t>Max. 300 Ft.</t>
  </si>
  <si>
    <t>n =</t>
  </si>
  <si>
    <t>See Table</t>
  </si>
  <si>
    <t>Values of "n" for Various Vegetated  Surfaces</t>
  </si>
  <si>
    <t>Lawn</t>
  </si>
  <si>
    <t>Woods</t>
  </si>
  <si>
    <t>Heavy Underbrush</t>
  </si>
  <si>
    <t>From 1 inch Rainfall (6 Hr. Duration)</t>
  </si>
  <si>
    <t>Use 1" Depth (0.08 Ft.)</t>
  </si>
  <si>
    <t>Ft. of Level Spreader</t>
  </si>
  <si>
    <t>Sheet Flow &lt; 1" Depth</t>
  </si>
  <si>
    <t>Max. 0.10 Ft./Ft.</t>
  </si>
  <si>
    <t>Min. 0.02,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</si>
</sst>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0.0"/>
  </numFmts>
  <fonts count="17" x14ac:knownFonts="1">
    <font>
      <sz val="10"/>
      <name val="Arial"/>
    </font>
    <font>
      <sz val="18"/>
      <name val="Impact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Impact"/>
      <family val="2"/>
    </font>
    <font>
      <sz val="20"/>
      <name val="Impact"/>
      <family val="2"/>
    </font>
    <font>
      <b/>
      <sz val="10"/>
      <color indexed="10"/>
      <name val="Arial"/>
      <family val="2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2" fontId="7" fillId="2" borderId="1" xfId="0" applyNumberFormat="1" applyFont="1" applyFill="1" applyBorder="1"/>
    <xf numFmtId="0" fontId="8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0" borderId="2" xfId="0" applyFont="1" applyBorder="1"/>
    <xf numFmtId="0" fontId="0" fillId="0" borderId="2" xfId="0" applyBorder="1"/>
    <xf numFmtId="169" fontId="7" fillId="2" borderId="3" xfId="0" applyNumberFormat="1" applyFont="1" applyFill="1" applyBorder="1"/>
    <xf numFmtId="0" fontId="12" fillId="3" borderId="4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168" fontId="7" fillId="3" borderId="7" xfId="0" applyNumberFormat="1" applyFont="1" applyFill="1" applyBorder="1" applyProtection="1">
      <protection locked="0" hidden="1"/>
    </xf>
    <xf numFmtId="0" fontId="7" fillId="3" borderId="3" xfId="0" applyFont="1" applyFill="1" applyBorder="1" applyProtection="1">
      <protection locked="0" hidden="1"/>
    </xf>
    <xf numFmtId="2" fontId="7" fillId="3" borderId="3" xfId="0" applyNumberFormat="1" applyFont="1" applyFill="1" applyBorder="1" applyProtection="1">
      <protection locked="0" hidden="1"/>
    </xf>
    <xf numFmtId="168" fontId="7" fillId="3" borderId="1" xfId="0" applyNumberFormat="1" applyFont="1" applyFill="1" applyBorder="1" applyProtection="1">
      <protection locked="0" hidden="1"/>
    </xf>
    <xf numFmtId="2" fontId="7" fillId="2" borderId="1" xfId="0" applyNumberFormat="1" applyFont="1" applyFill="1" applyBorder="1" applyProtection="1"/>
    <xf numFmtId="0" fontId="0" fillId="0" borderId="0" xfId="0" applyProtection="1"/>
    <xf numFmtId="169" fontId="7" fillId="2" borderId="3" xfId="0" applyNumberFormat="1" applyFont="1" applyFill="1" applyBorder="1" applyProtection="1"/>
    <xf numFmtId="0" fontId="5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Fill="1" applyBorder="1" applyProtection="1"/>
    <xf numFmtId="0" fontId="5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3" borderId="3" xfId="0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3" xfId="0" applyNumberFormat="1" applyFont="1" applyFill="1" applyBorder="1"/>
    <xf numFmtId="0" fontId="7" fillId="3" borderId="3" xfId="0" applyFont="1" applyFill="1" applyBorder="1"/>
    <xf numFmtId="0" fontId="7" fillId="0" borderId="0" xfId="0" applyFont="1" applyBorder="1" applyAlignment="1">
      <alignment horizontal="right"/>
    </xf>
    <xf numFmtId="2" fontId="7" fillId="3" borderId="3" xfId="0" applyNumberFormat="1" applyFont="1" applyFill="1" applyBorder="1" applyProtection="1">
      <protection locked="0"/>
    </xf>
    <xf numFmtId="0" fontId="13" fillId="4" borderId="8" xfId="0" applyFont="1" applyFill="1" applyBorder="1"/>
    <xf numFmtId="0" fontId="0" fillId="4" borderId="9" xfId="0" applyFill="1" applyBorder="1"/>
    <xf numFmtId="168" fontId="7" fillId="2" borderId="3" xfId="0" applyNumberFormat="1" applyFont="1" applyFill="1" applyBorder="1" applyProtection="1"/>
    <xf numFmtId="0" fontId="14" fillId="4" borderId="9" xfId="0" applyFont="1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1" fillId="0" borderId="0" xfId="0" applyFont="1" applyFill="1" applyBorder="1"/>
    <xf numFmtId="0" fontId="0" fillId="0" borderId="0" xfId="0" applyFill="1" applyBorder="1"/>
    <xf numFmtId="0" fontId="7" fillId="0" borderId="19" xfId="0" applyFont="1" applyBorder="1"/>
    <xf numFmtId="2" fontId="7" fillId="0" borderId="19" xfId="0" applyNumberFormat="1" applyFont="1" applyBorder="1"/>
    <xf numFmtId="2" fontId="7" fillId="0" borderId="20" xfId="0" applyNumberFormat="1" applyFont="1" applyBorder="1"/>
    <xf numFmtId="0" fontId="7" fillId="0" borderId="0" xfId="0" applyFont="1" applyBorder="1"/>
    <xf numFmtId="0" fontId="13" fillId="4" borderId="14" xfId="0" applyFont="1" applyFill="1" applyBorder="1"/>
    <xf numFmtId="0" fontId="13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114300</xdr:rowOff>
    </xdr:from>
    <xdr:to>
      <xdr:col>9</xdr:col>
      <xdr:colOff>581025</xdr:colOff>
      <xdr:row>5</xdr:row>
      <xdr:rowOff>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2085975" y="400050"/>
          <a:ext cx="4391025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4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 panose="020B0806030902050204" pitchFamily="34" charset="0"/>
            </a:rPr>
            <a:t>Water Quality Vegetated Filter  Strip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tabSelected="1" workbookViewId="0">
      <selection activeCell="H32" sqref="H32"/>
    </sheetView>
  </sheetViews>
  <sheetFormatPr defaultRowHeight="12.75" x14ac:dyDescent="0.2"/>
  <cols>
    <col min="2" max="2" width="12.7109375" customWidth="1"/>
    <col min="4" max="4" width="9.5703125" bestFit="1" customWidth="1"/>
    <col min="5" max="5" width="10.7109375" customWidth="1"/>
    <col min="6" max="6" width="9.7109375" customWidth="1"/>
  </cols>
  <sheetData>
    <row r="1" spans="4:12" ht="22.5" x14ac:dyDescent="0.3">
      <c r="E1" s="53"/>
      <c r="F1" s="54"/>
      <c r="G1" s="54"/>
      <c r="H1" s="54"/>
    </row>
    <row r="7" spans="4:12" x14ac:dyDescent="0.2">
      <c r="D7" s="10" t="s">
        <v>16</v>
      </c>
      <c r="E7" s="11"/>
    </row>
    <row r="8" spans="4:12" ht="15.75" x14ac:dyDescent="0.25">
      <c r="D8" s="3" t="s">
        <v>10</v>
      </c>
      <c r="E8" s="7" t="s">
        <v>9</v>
      </c>
      <c r="F8" s="5" t="s">
        <v>11</v>
      </c>
      <c r="I8" s="5" t="s">
        <v>22</v>
      </c>
      <c r="J8" s="5"/>
      <c r="K8" s="5"/>
      <c r="L8" s="5"/>
    </row>
    <row r="9" spans="4:12" x14ac:dyDescent="0.2">
      <c r="E9" s="8" t="s">
        <v>17</v>
      </c>
      <c r="I9" s="5" t="s">
        <v>20</v>
      </c>
      <c r="J9" s="5"/>
      <c r="K9" s="5"/>
    </row>
    <row r="10" spans="4:12" x14ac:dyDescent="0.2">
      <c r="F10" s="5" t="s">
        <v>46</v>
      </c>
      <c r="G10" s="5" t="s">
        <v>47</v>
      </c>
      <c r="I10" s="5" t="s">
        <v>21</v>
      </c>
      <c r="J10" s="5"/>
      <c r="K10" s="5"/>
    </row>
    <row r="11" spans="4:12" ht="15.75" x14ac:dyDescent="0.25">
      <c r="F11" s="5" t="s">
        <v>18</v>
      </c>
      <c r="G11" s="5"/>
      <c r="I11" s="5" t="s">
        <v>49</v>
      </c>
    </row>
    <row r="12" spans="4:12" ht="15.75" x14ac:dyDescent="0.25">
      <c r="F12" s="2" t="s">
        <v>48</v>
      </c>
    </row>
    <row r="14" spans="4:12" ht="15.75" x14ac:dyDescent="0.25">
      <c r="E14" s="2" t="s">
        <v>1</v>
      </c>
      <c r="G14" s="5" t="s">
        <v>19</v>
      </c>
    </row>
    <row r="16" spans="4:12" ht="15" x14ac:dyDescent="0.2">
      <c r="E16" t="s">
        <v>0</v>
      </c>
    </row>
    <row r="17" spans="2:13" ht="15" x14ac:dyDescent="0.2">
      <c r="E17" s="1" t="s">
        <v>2</v>
      </c>
    </row>
    <row r="18" spans="2:13" x14ac:dyDescent="0.2">
      <c r="F18" s="4" t="s">
        <v>13</v>
      </c>
      <c r="G18" s="9" t="s">
        <v>13</v>
      </c>
    </row>
    <row r="19" spans="2:13" ht="13.5" thickBot="1" x14ac:dyDescent="0.25">
      <c r="B19" s="5" t="s">
        <v>3</v>
      </c>
    </row>
    <row r="20" spans="2:13" ht="13.5" thickBot="1" x14ac:dyDescent="0.25">
      <c r="B20" s="34" t="s">
        <v>41</v>
      </c>
      <c r="C20" s="33">
        <v>2</v>
      </c>
      <c r="D20" s="5" t="s">
        <v>42</v>
      </c>
      <c r="E20" s="5" t="s">
        <v>57</v>
      </c>
      <c r="I20" s="44" t="s">
        <v>53</v>
      </c>
      <c r="J20" s="45"/>
      <c r="K20" s="45"/>
      <c r="L20" s="45"/>
      <c r="M20" s="46"/>
    </row>
    <row r="21" spans="2:13" ht="16.5" thickBot="1" x14ac:dyDescent="0.3">
      <c r="B21" s="27" t="s">
        <v>12</v>
      </c>
      <c r="C21" s="35">
        <v>8.3330000000000001E-2</v>
      </c>
      <c r="D21" s="28" t="s">
        <v>15</v>
      </c>
      <c r="E21" s="5" t="s">
        <v>58</v>
      </c>
      <c r="I21" s="40"/>
      <c r="J21" s="58" t="s">
        <v>60</v>
      </c>
      <c r="K21" s="41"/>
      <c r="L21" s="41"/>
      <c r="M21" s="42"/>
    </row>
    <row r="22" spans="2:13" ht="16.5" thickBot="1" x14ac:dyDescent="0.3">
      <c r="B22" s="29" t="s">
        <v>4</v>
      </c>
      <c r="C22" s="30">
        <v>0.06</v>
      </c>
      <c r="D22" s="28" t="s">
        <v>5</v>
      </c>
      <c r="E22" s="60" t="s">
        <v>62</v>
      </c>
      <c r="F22" s="59" t="s">
        <v>61</v>
      </c>
      <c r="G22" s="39"/>
      <c r="H22" s="3"/>
      <c r="I22" s="52" t="s">
        <v>54</v>
      </c>
      <c r="J22" s="55">
        <v>0.24</v>
      </c>
      <c r="K22" s="48"/>
      <c r="L22" s="48"/>
      <c r="M22" s="47"/>
    </row>
    <row r="23" spans="2:13" ht="13.5" thickBot="1" x14ac:dyDescent="0.25">
      <c r="B23" s="4" t="s">
        <v>51</v>
      </c>
      <c r="C23" s="33">
        <v>0.4</v>
      </c>
      <c r="E23" s="5" t="s">
        <v>52</v>
      </c>
      <c r="G23" t="s">
        <v>13</v>
      </c>
      <c r="I23" s="49" t="s">
        <v>55</v>
      </c>
      <c r="J23" s="56">
        <v>0.4</v>
      </c>
      <c r="K23" s="48" t="s">
        <v>47</v>
      </c>
      <c r="L23" s="48"/>
      <c r="M23" s="47"/>
    </row>
    <row r="24" spans="2:13" ht="13.5" thickBot="1" x14ac:dyDescent="0.25">
      <c r="C24" s="5"/>
      <c r="D24" s="5"/>
      <c r="I24" s="50"/>
      <c r="J24" s="57">
        <v>0.6</v>
      </c>
      <c r="K24" s="51" t="s">
        <v>56</v>
      </c>
      <c r="L24" s="51"/>
      <c r="M24" s="43"/>
    </row>
    <row r="25" spans="2:13" ht="16.5" thickBot="1" x14ac:dyDescent="0.3">
      <c r="B25" s="23" t="s">
        <v>14</v>
      </c>
      <c r="C25" s="38">
        <f>((1.49/C23*C21)*(C21*0.67/12/((0.64/12)+2*C21))^0.666666*C22^0.5)/C23</f>
        <v>1.4536773425489242E-2</v>
      </c>
      <c r="D25" s="24" t="s">
        <v>6</v>
      </c>
      <c r="E25" s="21"/>
    </row>
    <row r="26" spans="2:13" ht="13.5" thickBot="1" x14ac:dyDescent="0.25">
      <c r="B26" s="25" t="s">
        <v>7</v>
      </c>
      <c r="C26" s="20">
        <f>C25/C21</f>
        <v>0.17444825903623234</v>
      </c>
      <c r="D26" s="24" t="s">
        <v>8</v>
      </c>
      <c r="E26" s="21"/>
    </row>
    <row r="27" spans="2:13" ht="13.5" thickBot="1" x14ac:dyDescent="0.25">
      <c r="B27" s="29" t="s">
        <v>44</v>
      </c>
      <c r="C27" s="31">
        <f>50+4*(C22-0.05)*100</f>
        <v>54</v>
      </c>
      <c r="D27" s="28" t="s">
        <v>40</v>
      </c>
      <c r="E27" s="21"/>
      <c r="F27" s="36" t="s">
        <v>45</v>
      </c>
      <c r="G27" s="37"/>
    </row>
    <row r="28" spans="2:13" ht="13.5" thickBot="1" x14ac:dyDescent="0.25">
      <c r="B28" s="25" t="s">
        <v>32</v>
      </c>
      <c r="C28" s="22">
        <f>(C27/C26)/60</f>
        <v>5.1591228538031597</v>
      </c>
      <c r="D28" s="26" t="s">
        <v>43</v>
      </c>
      <c r="E28" s="21"/>
    </row>
    <row r="29" spans="2:13" ht="13.5" thickBot="1" x14ac:dyDescent="0.25">
      <c r="B29" s="5" t="s">
        <v>39</v>
      </c>
      <c r="C29" s="32">
        <f>C20/C25</f>
        <v>137.5821127192597</v>
      </c>
      <c r="D29" s="26" t="s">
        <v>59</v>
      </c>
      <c r="F29" s="36" t="s">
        <v>50</v>
      </c>
      <c r="G29" s="37"/>
    </row>
  </sheetData>
  <sheetProtection password="DD67" sheet="1" objects="1" scenarios="1"/>
  <phoneticPr fontId="0" type="noConversion"/>
  <pageMargins left="0.75" right="0.75" top="1" bottom="1" header="0.5" footer="0.5"/>
  <pageSetup scale="9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22"/>
  <sheetViews>
    <sheetView topLeftCell="A4" workbookViewId="0">
      <selection activeCell="G23" sqref="G23"/>
    </sheetView>
  </sheetViews>
  <sheetFormatPr defaultRowHeight="12.75" x14ac:dyDescent="0.2"/>
  <sheetData>
    <row r="9" spans="3:6" ht="13.5" thickBot="1" x14ac:dyDescent="0.25"/>
    <row r="10" spans="3:6" ht="27.75" thickBot="1" x14ac:dyDescent="0.45">
      <c r="C10" s="13" t="s">
        <v>38</v>
      </c>
      <c r="D10" s="14"/>
      <c r="E10" s="14"/>
      <c r="F10" s="15"/>
    </row>
    <row r="12" spans="3:6" ht="14.25" x14ac:dyDescent="0.2">
      <c r="C12" s="4" t="s">
        <v>23</v>
      </c>
      <c r="D12" s="7" t="s">
        <v>24</v>
      </c>
      <c r="E12" s="5"/>
    </row>
    <row r="13" spans="3:6" ht="14.25" x14ac:dyDescent="0.2">
      <c r="C13" s="5"/>
      <c r="D13" s="5" t="s">
        <v>25</v>
      </c>
      <c r="E13" s="5"/>
    </row>
    <row r="15" spans="3:6" ht="13.5" thickBot="1" x14ac:dyDescent="0.25"/>
    <row r="16" spans="3:6" ht="13.5" thickBot="1" x14ac:dyDescent="0.25">
      <c r="C16" s="4" t="s">
        <v>26</v>
      </c>
      <c r="D16" s="16">
        <v>0.4</v>
      </c>
      <c r="E16" t="s">
        <v>36</v>
      </c>
    </row>
    <row r="17" spans="3:5" ht="13.5" thickBot="1" x14ac:dyDescent="0.25">
      <c r="C17" s="4" t="s">
        <v>27</v>
      </c>
      <c r="D17" s="17">
        <v>50</v>
      </c>
      <c r="E17" t="s">
        <v>35</v>
      </c>
    </row>
    <row r="18" spans="3:5" ht="13.5" thickBot="1" x14ac:dyDescent="0.25">
      <c r="C18" s="4" t="s">
        <v>28</v>
      </c>
      <c r="D18" s="18">
        <v>3.12</v>
      </c>
      <c r="E18" t="s">
        <v>34</v>
      </c>
    </row>
    <row r="19" spans="3:5" ht="13.5" thickBot="1" x14ac:dyDescent="0.25">
      <c r="C19" s="4" t="s">
        <v>29</v>
      </c>
      <c r="D19" s="19">
        <v>0.05</v>
      </c>
      <c r="E19" t="s">
        <v>37</v>
      </c>
    </row>
    <row r="20" spans="3:5" ht="13.5" thickBot="1" x14ac:dyDescent="0.25"/>
    <row r="21" spans="3:5" ht="13.5" thickBot="1" x14ac:dyDescent="0.25">
      <c r="C21" s="4" t="s">
        <v>30</v>
      </c>
      <c r="D21" s="12">
        <f>(0.007*(D16*D17)^0.8)/(D18^0.5*(D19^0.4))*60</f>
        <v>8.6578087523431986</v>
      </c>
      <c r="E21" s="5" t="s">
        <v>31</v>
      </c>
    </row>
    <row r="22" spans="3:5" ht="13.5" thickBot="1" x14ac:dyDescent="0.25">
      <c r="C22" s="4" t="s">
        <v>7</v>
      </c>
      <c r="D22" s="6">
        <f>D17/D21/60</f>
        <v>9.6252222377607416E-2</v>
      </c>
      <c r="E22" s="5" t="s">
        <v>33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LUESA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Hahne</dc:creator>
  <cp:lastModifiedBy>Strickland, Tanya</cp:lastModifiedBy>
  <cp:lastPrinted>2017-12-04T15:10:20Z</cp:lastPrinted>
  <dcterms:created xsi:type="dcterms:W3CDTF">2003-05-06T17:32:52Z</dcterms:created>
  <dcterms:modified xsi:type="dcterms:W3CDTF">2017-12-04T15:10:40Z</dcterms:modified>
</cp:coreProperties>
</file>